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3"/>
</calcChain>
</file>

<file path=xl/sharedStrings.xml><?xml version="1.0" encoding="utf-8"?>
<sst xmlns="http://schemas.openxmlformats.org/spreadsheetml/2006/main" count="162" uniqueCount="114">
  <si>
    <t>Pos. Mod. Codice</t>
  </si>
  <si>
    <t>Q.tà</t>
  </si>
  <si>
    <t>Description</t>
  </si>
  <si>
    <t>01</t>
  </si>
  <si>
    <t>GEARED MOTOR</t>
  </si>
  <si>
    <t>01A</t>
  </si>
  <si>
    <t>02</t>
  </si>
  <si>
    <t>LEFT SUPPORT</t>
  </si>
  <si>
    <t>03</t>
  </si>
  <si>
    <t>SPACER</t>
  </si>
  <si>
    <t>06</t>
  </si>
  <si>
    <t>BEARING</t>
  </si>
  <si>
    <t>07</t>
  </si>
  <si>
    <t>OIL SEAL</t>
  </si>
  <si>
    <t>08</t>
  </si>
  <si>
    <t>COVER</t>
  </si>
  <si>
    <t>09</t>
  </si>
  <si>
    <t>LEFT AXLE SHAFT</t>
  </si>
  <si>
    <t>10A</t>
  </si>
  <si>
    <t>WHEEL</t>
  </si>
  <si>
    <t>WHEEL COVER</t>
  </si>
  <si>
    <t>RIGHT AXLE SHAFT</t>
  </si>
  <si>
    <t>13A</t>
  </si>
  <si>
    <t>SHEATH</t>
  </si>
  <si>
    <t>SUPPORT</t>
  </si>
  <si>
    <t>SEEGER RING</t>
  </si>
  <si>
    <t>33A</t>
  </si>
  <si>
    <t>CARBON BRUSH MOTOR</t>
  </si>
  <si>
    <t>34A</t>
  </si>
  <si>
    <t>CARBON BRUSH HOLDER</t>
  </si>
  <si>
    <t>CLAMP</t>
  </si>
  <si>
    <t>SHROUD</t>
  </si>
  <si>
    <t>SHIM RING</t>
  </si>
  <si>
    <t>WASHER</t>
  </si>
  <si>
    <t>LOCK WASHER</t>
  </si>
  <si>
    <t>SCREW</t>
  </si>
  <si>
    <t>REINFORCEMENT</t>
  </si>
  <si>
    <t>LOCK NUT</t>
  </si>
  <si>
    <t>PIN</t>
  </si>
  <si>
    <t>MOTOR</t>
  </si>
  <si>
    <t>74A</t>
  </si>
  <si>
    <t>E83283</t>
  </si>
  <si>
    <t>E81939</t>
  </si>
  <si>
    <t>E82539</t>
  </si>
  <si>
    <t>E85493</t>
  </si>
  <si>
    <t>E83483</t>
  </si>
  <si>
    <t>E83152</t>
  </si>
  <si>
    <t>E81674</t>
  </si>
  <si>
    <t>E82448</t>
  </si>
  <si>
    <t>E82519</t>
  </si>
  <si>
    <t>E81966</t>
  </si>
  <si>
    <t>E83646</t>
  </si>
  <si>
    <t>E83967</t>
  </si>
  <si>
    <t>E83363</t>
  </si>
  <si>
    <t>E82653</t>
  </si>
  <si>
    <t>E81965</t>
  </si>
  <si>
    <t>E83923</t>
  </si>
  <si>
    <t>E88505</t>
  </si>
  <si>
    <t>E83825</t>
  </si>
  <si>
    <t>E83874</t>
  </si>
  <si>
    <t>E82678</t>
  </si>
  <si>
    <t>E83920</t>
  </si>
  <si>
    <t>E83916</t>
  </si>
  <si>
    <t>E83848</t>
  </si>
  <si>
    <t>E83496</t>
  </si>
  <si>
    <t>E81874</t>
  </si>
  <si>
    <t>E83704</t>
  </si>
  <si>
    <t>E83948</t>
  </si>
  <si>
    <t>E83833</t>
  </si>
  <si>
    <t>E83703</t>
  </si>
  <si>
    <t>E83795</t>
  </si>
  <si>
    <t>E82774</t>
  </si>
  <si>
    <t>E20342</t>
  </si>
  <si>
    <t>E81709</t>
  </si>
  <si>
    <t>E83404</t>
  </si>
  <si>
    <t>E81940</t>
  </si>
  <si>
    <t>E81482</t>
  </si>
  <si>
    <t>QTY</t>
  </si>
  <si>
    <t>SKU</t>
  </si>
  <si>
    <t>Item</t>
  </si>
  <si>
    <t>Geared Traction Motor</t>
  </si>
  <si>
    <t>Gearbox, Rider Scrubber 600W</t>
  </si>
  <si>
    <t>Support</t>
  </si>
  <si>
    <t>Spacer, Transaxle Housing DRS26</t>
  </si>
  <si>
    <t>Bearing 6305-2RS DRS/CRS</t>
  </si>
  <si>
    <t>Oil Seal, Drive Axel, 32x52x7 DRS/CRS</t>
  </si>
  <si>
    <t>Cover</t>
  </si>
  <si>
    <t>Spacer</t>
  </si>
  <si>
    <t>Axle, Left Shaft Kit, Tripla</t>
  </si>
  <si>
    <t>Axle, Left</t>
  </si>
  <si>
    <t>Wheel, rear</t>
  </si>
  <si>
    <t>Wheel cover</t>
  </si>
  <si>
    <t>Right Axle Kit  DRS/CRS</t>
  </si>
  <si>
    <t>Right Axle, Tripla</t>
  </si>
  <si>
    <t>Bearing, 6004 2RS</t>
  </si>
  <si>
    <t>Bearing, 6304ZZ Shielded</t>
  </si>
  <si>
    <t>Seeger Ring</t>
  </si>
  <si>
    <t>Carbon Brush</t>
  </si>
  <si>
    <t>Clamp 9x300 4,8x360 black</t>
  </si>
  <si>
    <t>Shroud, Tripla</t>
  </si>
  <si>
    <t>Shim Ring</t>
  </si>
  <si>
    <t>Cord strain relief</t>
  </si>
  <si>
    <t>Flat Washer M8x17x1.6 Zinc</t>
  </si>
  <si>
    <t>Lock Washer M8x13x2.2 Zinc</t>
  </si>
  <si>
    <t>Lock Washer M10x18x2.2 Zinc</t>
  </si>
  <si>
    <t>Hex Bolt M8x25 Zinc</t>
  </si>
  <si>
    <t>Screw  M8x60</t>
  </si>
  <si>
    <t>Hex Bolt M8x16 Zinc</t>
  </si>
  <si>
    <t>Lock Washer, M6 Zinc</t>
  </si>
  <si>
    <t>Soc Hd Cap Screw M6x40 Zinc</t>
  </si>
  <si>
    <t>Nyloc Hex Nut, M8 Zinc</t>
  </si>
  <si>
    <t>Flat Washer M9x24x2.5 Zinc</t>
  </si>
  <si>
    <t>Motor, Rider Scrubber, 600W</t>
  </si>
  <si>
    <t>Motor, Traction 36V 450W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</si>
</sst>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indent="2"/>
    </xf>
    <xf numFmtId="0" fontId="6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48"/>
  <sheetViews>
    <sheetView workbookViewId="0">
      <selection activeCell="H3" sqref="H3:H48"/>
    </sheetView>
  </sheetViews>
  <sheetFormatPr defaultRowHeight="15"/>
  <cols>
    <col min="2" max="2" width="3.7109375" bestFit="1" customWidth="1"/>
    <col min="3" max="3" width="13.85546875" bestFit="1" customWidth="1"/>
    <col min="4" max="4" width="13.85546875" customWidth="1"/>
    <col min="5" max="5" width="4.28515625" bestFit="1" customWidth="1"/>
    <col min="6" max="6" width="20.85546875" bestFit="1" customWidth="1"/>
    <col min="8" max="8" width="34.42578125" customWidth="1"/>
  </cols>
  <sheetData>
    <row r="2" spans="2:8">
      <c r="C2" s="1" t="s">
        <v>0</v>
      </c>
      <c r="D2" s="1"/>
      <c r="E2" s="1" t="s">
        <v>1</v>
      </c>
      <c r="F2" s="1" t="s">
        <v>2</v>
      </c>
    </row>
    <row r="3" spans="2:8">
      <c r="B3" s="2" t="s">
        <v>3</v>
      </c>
      <c r="C3" s="3">
        <v>407541</v>
      </c>
      <c r="D3" s="5" t="str">
        <f>IF(ISNA(VLOOKUP(C3,[1]Sheet2!$F$2:$I$17496,4,FALSE))=TRUE,(C3),(LEFT(VLOOKUP(C3,[1]Sheet2!$F$2:$I$17496,4,FALSE),6)))</f>
        <v>E83283</v>
      </c>
      <c r="E3" s="3">
        <v>1</v>
      </c>
      <c r="F3" s="2" t="s">
        <v>4</v>
      </c>
      <c r="H3" s="5" t="str">
        <f>IFERROR(VLOOKUP(TRIM(C3),[2]!Table_Query_from_BetcoViews[[AlternateID]:[ItemDescr2]],5,FALSE),F3)</f>
        <v>Geared Traction Motor</v>
      </c>
    </row>
    <row r="4" spans="2:8">
      <c r="B4" s="2" t="s">
        <v>5</v>
      </c>
      <c r="C4" s="3">
        <v>412584</v>
      </c>
      <c r="D4" s="5" t="str">
        <f>IF(ISNA(VLOOKUP(C4,[1]Sheet2!$F$2:$I$17496,4,FALSE))=TRUE,(C4),(LEFT(VLOOKUP(C4,[1]Sheet2!$F$2:$I$17496,4,FALSE),6)))</f>
        <v>E81939</v>
      </c>
      <c r="E4" s="3">
        <v>1</v>
      </c>
      <c r="F4" s="2" t="s">
        <v>4</v>
      </c>
      <c r="H4" s="5" t="str">
        <f>IFERROR(VLOOKUP(TRIM(C4),[2]!Table_Query_from_BetcoViews[[AlternateID]:[ItemDescr2]],5,FALSE),F4)</f>
        <v>Gearbox, Rider Scrubber 600W</v>
      </c>
    </row>
    <row r="5" spans="2:8">
      <c r="B5" s="2" t="s">
        <v>6</v>
      </c>
      <c r="C5" s="3">
        <v>205469</v>
      </c>
      <c r="D5" s="5" t="str">
        <f>IF(ISNA(VLOOKUP(C5,[1]Sheet2!$F$2:$I$17496,4,FALSE))=TRUE,(C5),(LEFT(VLOOKUP(C5,[1]Sheet2!$F$2:$I$17496,4,FALSE),6)))</f>
        <v>E82539</v>
      </c>
      <c r="E5" s="3">
        <v>1</v>
      </c>
      <c r="F5" s="2" t="s">
        <v>7</v>
      </c>
      <c r="H5" s="5" t="str">
        <f>IFERROR(VLOOKUP(TRIM(C5),[2]!Table_Query_from_BetcoViews[[AlternateID]:[ItemDescr2]],5,FALSE),F5)</f>
        <v>Support</v>
      </c>
    </row>
    <row r="6" spans="2:8">
      <c r="B6" s="2" t="s">
        <v>8</v>
      </c>
      <c r="C6" s="3">
        <v>410136</v>
      </c>
      <c r="D6" s="5" t="str">
        <f>IF(ISNA(VLOOKUP(C6,[1]Sheet2!$F$2:$I$17496,4,FALSE))=TRUE,(C6),(LEFT(VLOOKUP(C6,[1]Sheet2!$F$2:$I$17496,4,FALSE),6)))</f>
        <v>E85493</v>
      </c>
      <c r="E6" s="3">
        <v>1</v>
      </c>
      <c r="F6" s="2" t="s">
        <v>9</v>
      </c>
      <c r="H6" s="5" t="str">
        <f>IFERROR(VLOOKUP(TRIM(C6),[2]!Table_Query_from_BetcoViews[[AlternateID]:[ItemDescr2]],5,FALSE),F6)</f>
        <v>Spacer, Transaxle Housing DRS26</v>
      </c>
    </row>
    <row r="7" spans="2:8">
      <c r="B7" s="2" t="s">
        <v>10</v>
      </c>
      <c r="C7" s="3">
        <v>408442</v>
      </c>
      <c r="D7" s="5" t="str">
        <f>IF(ISNA(VLOOKUP(C7,[1]Sheet2!$F$2:$I$17496,4,FALSE))=TRUE,(C7),(LEFT(VLOOKUP(C7,[1]Sheet2!$F$2:$I$17496,4,FALSE),6)))</f>
        <v>E83483</v>
      </c>
      <c r="E7" s="3">
        <v>2</v>
      </c>
      <c r="F7" s="2" t="s">
        <v>11</v>
      </c>
      <c r="H7" s="5" t="str">
        <f>IFERROR(VLOOKUP(TRIM(C7),[2]!Table_Query_from_BetcoViews[[AlternateID]:[ItemDescr2]],5,FALSE),F7)</f>
        <v>Bearing 6305-2RS DRS/CRS</v>
      </c>
    </row>
    <row r="8" spans="2:8">
      <c r="B8" s="2" t="s">
        <v>12</v>
      </c>
      <c r="C8" s="3">
        <v>407621</v>
      </c>
      <c r="D8" s="5" t="str">
        <f>IF(ISNA(VLOOKUP(C8,[1]Sheet2!$F$2:$I$17496,4,FALSE))=TRUE,(C8),(LEFT(VLOOKUP(C8,[1]Sheet2!$F$2:$I$17496,4,FALSE),6)))</f>
        <v>E83152</v>
      </c>
      <c r="E8" s="3">
        <v>2</v>
      </c>
      <c r="F8" s="2" t="s">
        <v>13</v>
      </c>
      <c r="H8" s="5" t="str">
        <f>IFERROR(VLOOKUP(TRIM(C8),[2]!Table_Query_from_BetcoViews[[AlternateID]:[ItemDescr2]],5,FALSE),F8)</f>
        <v>Oil Seal, Drive Axel, 32x52x7 DRS/CRS</v>
      </c>
    </row>
    <row r="9" spans="2:8">
      <c r="B9" s="2" t="s">
        <v>14</v>
      </c>
      <c r="C9" s="3">
        <v>400382</v>
      </c>
      <c r="D9" s="5" t="str">
        <f>IF(ISNA(VLOOKUP(C9,[1]Sheet2!$F$2:$I$17496,4,FALSE))=TRUE,(C9),(LEFT(VLOOKUP(C9,[1]Sheet2!$F$2:$I$17496,4,FALSE),6)))</f>
        <v>E81674</v>
      </c>
      <c r="E9" s="3">
        <v>4</v>
      </c>
      <c r="F9" s="2" t="s">
        <v>15</v>
      </c>
      <c r="H9" s="5" t="str">
        <f>IFERROR(VLOOKUP(TRIM(C9),[2]!Table_Query_from_BetcoViews[[AlternateID]:[ItemDescr2]],5,FALSE),F9)</f>
        <v>Cover</v>
      </c>
    </row>
    <row r="10" spans="2:8">
      <c r="B10" s="2" t="s">
        <v>16</v>
      </c>
      <c r="C10" s="3">
        <v>407595</v>
      </c>
      <c r="D10" s="5" t="str">
        <f>IF(ISNA(VLOOKUP(C10,[1]Sheet2!$F$2:$I$17496,4,FALSE))=TRUE,(C10),(LEFT(VLOOKUP(C10,[1]Sheet2!$F$2:$I$17496,4,FALSE),6)))</f>
        <v>E82448</v>
      </c>
      <c r="E10" s="3">
        <v>2</v>
      </c>
      <c r="F10" s="2" t="s">
        <v>9</v>
      </c>
      <c r="H10" s="5" t="str">
        <f>IFERROR(VLOOKUP(TRIM(C10),[2]!Table_Query_from_BetcoViews[[AlternateID]:[ItemDescr2]],5,FALSE),F10)</f>
        <v>Spacer</v>
      </c>
    </row>
    <row r="11" spans="2:8">
      <c r="B11" s="3">
        <v>10</v>
      </c>
      <c r="C11" s="3">
        <v>407969</v>
      </c>
      <c r="D11" s="5" t="str">
        <f>IF(ISNA(VLOOKUP(C11,[1]Sheet2!$F$2:$I$17496,4,FALSE))=TRUE,(C11),(LEFT(VLOOKUP(C11,[1]Sheet2!$F$2:$I$17496,4,FALSE),6)))</f>
        <v>E82519</v>
      </c>
      <c r="E11" s="3">
        <v>1</v>
      </c>
      <c r="F11" s="2" t="s">
        <v>17</v>
      </c>
      <c r="H11" s="5" t="str">
        <f>IFERROR(VLOOKUP(TRIM(C11),[2]!Table_Query_from_BetcoViews[[AlternateID]:[ItemDescr2]],5,FALSE),F11)</f>
        <v>Axle, Left Shaft Kit, Tripla</v>
      </c>
    </row>
    <row r="12" spans="2:8">
      <c r="B12" s="2" t="s">
        <v>18</v>
      </c>
      <c r="C12" s="3">
        <v>407971</v>
      </c>
      <c r="D12" s="5" t="str">
        <f>IF(ISNA(VLOOKUP(C12,[1]Sheet2!$F$2:$I$17496,4,FALSE))=TRUE,(C12),(LEFT(VLOOKUP(C12,[1]Sheet2!$F$2:$I$17496,4,FALSE),6)))</f>
        <v>E81966</v>
      </c>
      <c r="E12" s="3">
        <v>1</v>
      </c>
      <c r="F12" s="2" t="s">
        <v>17</v>
      </c>
      <c r="H12" s="5" t="str">
        <f>IFERROR(VLOOKUP(TRIM(C12),[2]!Table_Query_from_BetcoViews[[AlternateID]:[ItemDescr2]],5,FALSE),F12)</f>
        <v>Axle, Left</v>
      </c>
    </row>
    <row r="13" spans="2:8">
      <c r="B13" s="3">
        <v>11</v>
      </c>
      <c r="C13" s="3">
        <v>405459</v>
      </c>
      <c r="D13" s="5" t="str">
        <f>IF(ISNA(VLOOKUP(C13,[1]Sheet2!$F$2:$I$17496,4,FALSE))=TRUE,(C13),(LEFT(VLOOKUP(C13,[1]Sheet2!$F$2:$I$17496,4,FALSE),6)))</f>
        <v>E83646</v>
      </c>
      <c r="E13" s="3">
        <v>2</v>
      </c>
      <c r="F13" s="2" t="s">
        <v>19</v>
      </c>
      <c r="H13" s="5" t="str">
        <f>IFERROR(VLOOKUP(TRIM(C13),[2]!Table_Query_from_BetcoViews[[AlternateID]:[ItemDescr2]],5,FALSE),F13)</f>
        <v>Wheel, rear</v>
      </c>
    </row>
    <row r="14" spans="2:8">
      <c r="B14" s="3">
        <v>12</v>
      </c>
      <c r="C14" s="3">
        <v>400536</v>
      </c>
      <c r="D14" s="5" t="str">
        <f>IF(ISNA(VLOOKUP(C14,[1]Sheet2!$F$2:$I$17496,4,FALSE))=TRUE,(C14),(LEFT(VLOOKUP(C14,[1]Sheet2!$F$2:$I$17496,4,FALSE),6)))</f>
        <v>E83967</v>
      </c>
      <c r="E14" s="3">
        <v>2</v>
      </c>
      <c r="F14" s="2" t="s">
        <v>20</v>
      </c>
      <c r="H14" s="5" t="str">
        <f>IFERROR(VLOOKUP(TRIM(C14),[2]!Table_Query_from_BetcoViews[[AlternateID]:[ItemDescr2]],5,FALSE),F14)</f>
        <v>Wheel cover</v>
      </c>
    </row>
    <row r="15" spans="2:8">
      <c r="B15" s="3">
        <v>13</v>
      </c>
      <c r="C15" s="3">
        <v>407968</v>
      </c>
      <c r="D15" s="5" t="str">
        <f>IF(ISNA(VLOOKUP(C15,[1]Sheet2!$F$2:$I$17496,4,FALSE))=TRUE,(C15),(LEFT(VLOOKUP(C15,[1]Sheet2!$F$2:$I$17496,4,FALSE),6)))</f>
        <v>E83363</v>
      </c>
      <c r="E15" s="3">
        <v>1</v>
      </c>
      <c r="F15" s="2" t="s">
        <v>21</v>
      </c>
      <c r="H15" s="5" t="str">
        <f>IFERROR(VLOOKUP(TRIM(C15),[2]!Table_Query_from_BetcoViews[[AlternateID]:[ItemDescr2]],5,FALSE),F15)</f>
        <v>Right Axle Kit  DRS/CRS</v>
      </c>
    </row>
    <row r="16" spans="2:8">
      <c r="B16" s="2" t="s">
        <v>22</v>
      </c>
      <c r="C16" s="3">
        <v>407970</v>
      </c>
      <c r="D16" s="5" t="str">
        <f>IF(ISNA(VLOOKUP(C16,[1]Sheet2!$F$2:$I$17496,4,FALSE))=TRUE,(C16),(LEFT(VLOOKUP(C16,[1]Sheet2!$F$2:$I$17496,4,FALSE),6)))</f>
        <v>E82653</v>
      </c>
      <c r="E16" s="3">
        <v>1</v>
      </c>
      <c r="F16" s="2" t="s">
        <v>21</v>
      </c>
      <c r="H16" s="5" t="str">
        <f>IFERROR(VLOOKUP(TRIM(C16),[2]!Table_Query_from_BetcoViews[[AlternateID]:[ItemDescr2]],5,FALSE),F16)</f>
        <v>Right Axle, Tripla</v>
      </c>
    </row>
    <row r="17" spans="2:8">
      <c r="B17" s="3">
        <v>14</v>
      </c>
      <c r="C17" s="3">
        <v>209371</v>
      </c>
      <c r="D17" s="5">
        <f>IF(ISNA(VLOOKUP(C17,[1]Sheet2!$F$2:$I$17496,4,FALSE))=TRUE,(C17),(LEFT(VLOOKUP(C17,[1]Sheet2!$F$2:$I$17496,4,FALSE),6)))</f>
        <v>209371</v>
      </c>
      <c r="E17" s="3">
        <v>1</v>
      </c>
      <c r="F17" s="2" t="s">
        <v>23</v>
      </c>
      <c r="H17" s="5" t="str">
        <f>IFERROR(VLOOKUP(TRIM(C17),[2]!Table_Query_from_BetcoViews[[AlternateID]:[ItemDescr2]],5,FALSE),F17)</f>
        <v>SHEATH</v>
      </c>
    </row>
    <row r="18" spans="2:8">
      <c r="B18" s="3">
        <v>16</v>
      </c>
      <c r="C18" s="3">
        <v>205468</v>
      </c>
      <c r="D18" s="5" t="str">
        <f>IF(ISNA(VLOOKUP(C18,[1]Sheet2!$F$2:$I$17496,4,FALSE))=TRUE,(C18),(LEFT(VLOOKUP(C18,[1]Sheet2!$F$2:$I$17496,4,FALSE),6)))</f>
        <v>E81965</v>
      </c>
      <c r="E18" s="3">
        <v>1</v>
      </c>
      <c r="F18" s="2" t="s">
        <v>24</v>
      </c>
      <c r="H18" s="5" t="str">
        <f>IFERROR(VLOOKUP(TRIM(C18),[2]!Table_Query_from_BetcoViews[[AlternateID]:[ItemDescr2]],5,FALSE),F18)</f>
        <v>Support</v>
      </c>
    </row>
    <row r="19" spans="2:8">
      <c r="B19" s="3">
        <v>17</v>
      </c>
      <c r="C19" s="3">
        <v>408434</v>
      </c>
      <c r="D19" s="5" t="str">
        <f>IF(ISNA(VLOOKUP(C19,[1]Sheet2!$F$2:$I$17496,4,FALSE))=TRUE,(C19),(LEFT(VLOOKUP(C19,[1]Sheet2!$F$2:$I$17496,4,FALSE),6)))</f>
        <v>E83923</v>
      </c>
      <c r="E19" s="3">
        <v>1</v>
      </c>
      <c r="F19" s="2" t="s">
        <v>11</v>
      </c>
      <c r="H19" s="5" t="str">
        <f>IFERROR(VLOOKUP(TRIM(C19),[2]!Table_Query_from_BetcoViews[[AlternateID]:[ItemDescr2]],5,FALSE),F19)</f>
        <v>Bearing, 6004 2RS</v>
      </c>
    </row>
    <row r="20" spans="2:8">
      <c r="B20" s="3">
        <v>18</v>
      </c>
      <c r="C20" s="3">
        <v>408437</v>
      </c>
      <c r="D20" s="5" t="str">
        <f>IF(ISNA(VLOOKUP(C20,[1]Sheet2!$F$2:$I$17496,4,FALSE))=TRUE,(C20),(LEFT(VLOOKUP(C20,[1]Sheet2!$F$2:$I$17496,4,FALSE),6)))</f>
        <v>E88505</v>
      </c>
      <c r="E20" s="3">
        <v>1</v>
      </c>
      <c r="F20" s="2" t="s">
        <v>11</v>
      </c>
      <c r="H20" s="5" t="str">
        <f>IFERROR(VLOOKUP(TRIM(C20),[2]!Table_Query_from_BetcoViews[[AlternateID]:[ItemDescr2]],5,FALSE),F20)</f>
        <v>Bearing, 6304ZZ Shielded</v>
      </c>
    </row>
    <row r="21" spans="2:8">
      <c r="B21" s="3">
        <v>33</v>
      </c>
      <c r="C21" s="3">
        <v>408355</v>
      </c>
      <c r="D21" s="5" t="str">
        <f>IF(ISNA(VLOOKUP(C21,[1]Sheet2!$F$2:$I$17496,4,FALSE))=TRUE,(C21),(LEFT(VLOOKUP(C21,[1]Sheet2!$F$2:$I$17496,4,FALSE),6)))</f>
        <v>E83825</v>
      </c>
      <c r="E21" s="3">
        <v>2</v>
      </c>
      <c r="F21" s="2" t="s">
        <v>25</v>
      </c>
      <c r="H21" s="5" t="str">
        <f>IFERROR(VLOOKUP(TRIM(C21),[2]!Table_Query_from_BetcoViews[[AlternateID]:[ItemDescr2]],5,FALSE),F21)</f>
        <v>Seeger Ring</v>
      </c>
    </row>
    <row r="22" spans="2:8">
      <c r="B22" s="2" t="s">
        <v>26</v>
      </c>
      <c r="C22" s="3">
        <v>408364</v>
      </c>
      <c r="D22" s="5" t="str">
        <f>IF(ISNA(VLOOKUP(C22,[1]Sheet2!$F$2:$I$17496,4,FALSE))=TRUE,(C22),(LEFT(VLOOKUP(C22,[1]Sheet2!$F$2:$I$17496,4,FALSE),6)))</f>
        <v>E83874</v>
      </c>
      <c r="E22" s="3">
        <v>2</v>
      </c>
      <c r="F22" s="2" t="s">
        <v>25</v>
      </c>
      <c r="H22" s="5" t="str">
        <f>IFERROR(VLOOKUP(TRIM(C22),[2]!Table_Query_from_BetcoViews[[AlternateID]:[ItemDescr2]],5,FALSE),F22)</f>
        <v>Seeger Ring</v>
      </c>
    </row>
    <row r="23" spans="2:8">
      <c r="B23" s="3">
        <v>34</v>
      </c>
      <c r="C23" s="3">
        <v>409412</v>
      </c>
      <c r="D23" s="5" t="str">
        <f>IF(ISNA(VLOOKUP(C23,[1]Sheet2!$F$2:$I$17496,4,FALSE))=TRUE,(C23),(LEFT(VLOOKUP(C23,[1]Sheet2!$F$2:$I$17496,4,FALSE),6)))</f>
        <v>E82678</v>
      </c>
      <c r="E23" s="3">
        <v>4</v>
      </c>
      <c r="F23" s="2" t="s">
        <v>27</v>
      </c>
      <c r="H23" s="5" t="str">
        <f>IFERROR(VLOOKUP(TRIM(C23),[2]!Table_Query_from_BetcoViews[[AlternateID]:[ItemDescr2]],5,FALSE),F23)</f>
        <v>Carbon Brush</v>
      </c>
    </row>
    <row r="24" spans="2:8">
      <c r="B24" s="2" t="s">
        <v>28</v>
      </c>
      <c r="C24" s="3">
        <v>409419</v>
      </c>
      <c r="D24" s="5">
        <f>IF(ISNA(VLOOKUP(C24,[1]Sheet2!$F$2:$I$17496,4,FALSE))=TRUE,(C24),(LEFT(VLOOKUP(C24,[1]Sheet2!$F$2:$I$17496,4,FALSE),6)))</f>
        <v>409419</v>
      </c>
      <c r="E24" s="3">
        <v>4</v>
      </c>
      <c r="F24" s="2" t="s">
        <v>27</v>
      </c>
      <c r="H24" s="5" t="str">
        <f>IFERROR(VLOOKUP(TRIM(C24),[2]!Table_Query_from_BetcoViews[[AlternateID]:[ItemDescr2]],5,FALSE),F24)</f>
        <v>CARBON BRUSH MOTOR</v>
      </c>
    </row>
    <row r="25" spans="2:8">
      <c r="B25" s="3">
        <v>35</v>
      </c>
      <c r="C25" s="3">
        <v>409744</v>
      </c>
      <c r="D25" s="5">
        <f>IF(ISNA(VLOOKUP(C25,[1]Sheet2!$F$2:$I$17496,4,FALSE))=TRUE,(C25),(LEFT(VLOOKUP(C25,[1]Sheet2!$F$2:$I$17496,4,FALSE),6)))</f>
        <v>409744</v>
      </c>
      <c r="E25" s="3">
        <v>1</v>
      </c>
      <c r="F25" s="2" t="s">
        <v>29</v>
      </c>
      <c r="H25" s="5" t="str">
        <f>IFERROR(VLOOKUP(TRIM(C25),[2]!Table_Query_from_BetcoViews[[AlternateID]:[ItemDescr2]],5,FALSE),F25)</f>
        <v>CARBON BRUSH HOLDER</v>
      </c>
    </row>
    <row r="26" spans="2:8">
      <c r="B26" s="3">
        <v>36</v>
      </c>
      <c r="C26" s="3">
        <v>410276</v>
      </c>
      <c r="D26" s="5" t="str">
        <f>IF(ISNA(VLOOKUP(C26,[1]Sheet2!$F$2:$I$17496,4,FALSE))=TRUE,(C26),(LEFT(VLOOKUP(C26,[1]Sheet2!$F$2:$I$17496,4,FALSE),6)))</f>
        <v>E83920</v>
      </c>
      <c r="E26" s="3">
        <v>2</v>
      </c>
      <c r="F26" s="2" t="s">
        <v>30</v>
      </c>
      <c r="H26" s="5" t="str">
        <f>IFERROR(VLOOKUP(TRIM(C26),[2]!Table_Query_from_BetcoViews[[AlternateID]:[ItemDescr2]],5,FALSE),F26)</f>
        <v>Clamp 9x300 4,8x360 black</v>
      </c>
    </row>
    <row r="27" spans="2:8">
      <c r="B27" s="3">
        <v>37</v>
      </c>
      <c r="C27" s="3">
        <v>405944</v>
      </c>
      <c r="D27" s="5" t="str">
        <f>IF(ISNA(VLOOKUP(C27,[1]Sheet2!$F$2:$I$17496,4,FALSE))=TRUE,(C27),(LEFT(VLOOKUP(C27,[1]Sheet2!$F$2:$I$17496,4,FALSE),6)))</f>
        <v>E83916</v>
      </c>
      <c r="E27" s="3">
        <v>1</v>
      </c>
      <c r="F27" s="2" t="s">
        <v>31</v>
      </c>
      <c r="H27" s="5" t="str">
        <f>IFERROR(VLOOKUP(TRIM(C27),[2]!Table_Query_from_BetcoViews[[AlternateID]:[ItemDescr2]],5,FALSE),F27)</f>
        <v>Shroud, Tripla</v>
      </c>
    </row>
    <row r="28" spans="2:8">
      <c r="B28" s="3">
        <v>38</v>
      </c>
      <c r="C28" s="3">
        <v>202447</v>
      </c>
      <c r="D28" s="5">
        <f>IF(ISNA(VLOOKUP(C28,[1]Sheet2!$F$2:$I$17496,4,FALSE))=TRUE,(C28),(LEFT(VLOOKUP(C28,[1]Sheet2!$F$2:$I$17496,4,FALSE),6)))</f>
        <v>202447</v>
      </c>
      <c r="E28" s="3">
        <v>1</v>
      </c>
      <c r="F28" s="2" t="s">
        <v>9</v>
      </c>
      <c r="H28" s="5" t="str">
        <f>IFERROR(VLOOKUP(TRIM(C28),[2]!Table_Query_from_BetcoViews[[AlternateID]:[ItemDescr2]],5,FALSE),F28)</f>
        <v>SPACER</v>
      </c>
    </row>
    <row r="29" spans="2:8">
      <c r="B29" s="3">
        <v>39</v>
      </c>
      <c r="C29" s="3">
        <v>409320</v>
      </c>
      <c r="D29" s="5" t="str">
        <f>IF(ISNA(VLOOKUP(C29,[1]Sheet2!$F$2:$I$17496,4,FALSE))=TRUE,(C29),(LEFT(VLOOKUP(C29,[1]Sheet2!$F$2:$I$17496,4,FALSE),6)))</f>
        <v>E83848</v>
      </c>
      <c r="E29" s="3">
        <v>1</v>
      </c>
      <c r="F29" s="2" t="s">
        <v>32</v>
      </c>
      <c r="H29" s="5" t="str">
        <f>IFERROR(VLOOKUP(TRIM(C29),[2]!Table_Query_from_BetcoViews[[AlternateID]:[ItemDescr2]],5,FALSE),F29)</f>
        <v>Shim Ring</v>
      </c>
    </row>
    <row r="30" spans="2:8">
      <c r="B30" s="3">
        <v>40</v>
      </c>
      <c r="C30" s="3">
        <v>210104</v>
      </c>
      <c r="D30" s="5" t="str">
        <f>IF(ISNA(VLOOKUP(C30,[1]Sheet2!$F$2:$I$17496,4,FALSE))=TRUE,(C30),(LEFT(VLOOKUP(C30,[1]Sheet2!$F$2:$I$17496,4,FALSE),6)))</f>
        <v>E83496</v>
      </c>
      <c r="E30" s="3">
        <v>1</v>
      </c>
      <c r="F30" s="2" t="s">
        <v>9</v>
      </c>
      <c r="H30" s="5" t="str">
        <f>IFERROR(VLOOKUP(TRIM(C30),[2]!Table_Query_from_BetcoViews[[AlternateID]:[ItemDescr2]],5,FALSE),F30)</f>
        <v>Cord strain relief</v>
      </c>
    </row>
    <row r="31" spans="2:8">
      <c r="B31" s="3">
        <v>50</v>
      </c>
      <c r="C31" s="3">
        <v>409175</v>
      </c>
      <c r="D31" s="5" t="str">
        <f>IF(ISNA(VLOOKUP(C31,[1]Sheet2!$F$2:$I$17496,4,FALSE))=TRUE,(C31),(LEFT(VLOOKUP(C31,[1]Sheet2!$F$2:$I$17496,4,FALSE),6)))</f>
        <v>E81874</v>
      </c>
      <c r="F31" s="2" t="s">
        <v>33</v>
      </c>
      <c r="H31" s="5" t="str">
        <f>IFERROR(VLOOKUP(TRIM(C31),[2]!Table_Query_from_BetcoViews[[AlternateID]:[ItemDescr2]],5,FALSE),F31)</f>
        <v>Flat Washer M8x17x1.6 Zinc</v>
      </c>
    </row>
    <row r="32" spans="2:8">
      <c r="B32" s="3">
        <v>51</v>
      </c>
      <c r="C32" s="3">
        <v>409181</v>
      </c>
      <c r="D32" s="5" t="str">
        <f>IF(ISNA(VLOOKUP(C32,[1]Sheet2!$F$2:$I$17496,4,FALSE))=TRUE,(C32),(LEFT(VLOOKUP(C32,[1]Sheet2!$F$2:$I$17496,4,FALSE),6)))</f>
        <v>E83704</v>
      </c>
      <c r="F32" s="2" t="s">
        <v>33</v>
      </c>
      <c r="H32" s="5" t="str">
        <f>IFERROR(VLOOKUP(TRIM(C32),[2]!Table_Query_from_BetcoViews[[AlternateID]:[ItemDescr2]],5,FALSE),F32)</f>
        <v>Lock Washer M8x13x2.2 Zinc</v>
      </c>
    </row>
    <row r="33" spans="2:8">
      <c r="B33" s="3">
        <v>52</v>
      </c>
      <c r="C33" s="3">
        <v>409196</v>
      </c>
      <c r="D33" s="5" t="str">
        <f>IF(ISNA(VLOOKUP(C33,[1]Sheet2!$F$2:$I$17496,4,FALSE))=TRUE,(C33),(LEFT(VLOOKUP(C33,[1]Sheet2!$F$2:$I$17496,4,FALSE),6)))</f>
        <v>E83948</v>
      </c>
      <c r="F33" s="2" t="s">
        <v>34</v>
      </c>
      <c r="H33" s="5" t="str">
        <f>IFERROR(VLOOKUP(TRIM(C33),[2]!Table_Query_from_BetcoViews[[AlternateID]:[ItemDescr2]],5,FALSE),F33)</f>
        <v>Lock Washer M10x18x2.2 Zinc</v>
      </c>
    </row>
    <row r="34" spans="2:8">
      <c r="B34" s="3">
        <v>55</v>
      </c>
      <c r="C34" s="3">
        <v>408674</v>
      </c>
      <c r="D34" s="5" t="str">
        <f>IF(ISNA(VLOOKUP(C34,[1]Sheet2!$F$2:$I$17496,4,FALSE))=TRUE,(C34),(LEFT(VLOOKUP(C34,[1]Sheet2!$F$2:$I$17496,4,FALSE),6)))</f>
        <v>E83833</v>
      </c>
      <c r="F34" s="2" t="s">
        <v>35</v>
      </c>
      <c r="H34" s="5" t="str">
        <f>IFERROR(VLOOKUP(TRIM(C34),[2]!Table_Query_from_BetcoViews[[AlternateID]:[ItemDescr2]],5,FALSE),F34)</f>
        <v>Hex Bolt M8x25 Zinc</v>
      </c>
    </row>
    <row r="35" spans="2:8">
      <c r="B35" s="3">
        <v>56</v>
      </c>
      <c r="C35" s="3">
        <v>408693</v>
      </c>
      <c r="D35" s="5" t="str">
        <f>IF(ISNA(VLOOKUP(C35,[1]Sheet2!$F$2:$I$17496,4,FALSE))=TRUE,(C35),(LEFT(VLOOKUP(C35,[1]Sheet2!$F$2:$I$17496,4,FALSE),6)))</f>
        <v>E83703</v>
      </c>
      <c r="F35" s="2" t="s">
        <v>35</v>
      </c>
      <c r="H35" s="5" t="str">
        <f>IFERROR(VLOOKUP(TRIM(C35),[2]!Table_Query_from_BetcoViews[[AlternateID]:[ItemDescr2]],5,FALSE),F35)</f>
        <v>Screw  M8x60</v>
      </c>
    </row>
    <row r="36" spans="2:8">
      <c r="B36" s="3">
        <v>57</v>
      </c>
      <c r="C36" s="3">
        <v>408669</v>
      </c>
      <c r="D36" s="5" t="str">
        <f>IF(ISNA(VLOOKUP(C36,[1]Sheet2!$F$2:$I$17496,4,FALSE))=TRUE,(C36),(LEFT(VLOOKUP(C36,[1]Sheet2!$F$2:$I$17496,4,FALSE),6)))</f>
        <v>E83795</v>
      </c>
      <c r="F36" s="2" t="s">
        <v>35</v>
      </c>
      <c r="H36" s="5" t="str">
        <f>IFERROR(VLOOKUP(TRIM(C36),[2]!Table_Query_from_BetcoViews[[AlternateID]:[ItemDescr2]],5,FALSE),F36)</f>
        <v>Hex Bolt M8x16 Zinc</v>
      </c>
    </row>
    <row r="37" spans="2:8">
      <c r="B37" s="3">
        <v>59</v>
      </c>
      <c r="C37" s="3">
        <v>408826</v>
      </c>
      <c r="D37" s="5">
        <f>IF(ISNA(VLOOKUP(C37,[1]Sheet2!$F$2:$I$17496,4,FALSE))=TRUE,(C37),(LEFT(VLOOKUP(C37,[1]Sheet2!$F$2:$I$17496,4,FALSE),6)))</f>
        <v>408826</v>
      </c>
      <c r="F37" s="2" t="s">
        <v>35</v>
      </c>
      <c r="H37" s="5" t="str">
        <f>IFERROR(VLOOKUP(TRIM(C37),[2]!Table_Query_from_BetcoViews[[AlternateID]:[ItemDescr2]],5,FALSE),F37)</f>
        <v>SCREW</v>
      </c>
    </row>
    <row r="38" spans="2:8">
      <c r="B38" s="3">
        <v>60</v>
      </c>
      <c r="C38" s="3">
        <v>408672</v>
      </c>
      <c r="D38" s="5">
        <f>IF(ISNA(VLOOKUP(C38,[1]Sheet2!$F$2:$I$17496,4,FALSE))=TRUE,(C38),(LEFT(VLOOKUP(C38,[1]Sheet2!$F$2:$I$17496,4,FALSE),6)))</f>
        <v>408672</v>
      </c>
      <c r="F38" s="2" t="s">
        <v>35</v>
      </c>
      <c r="H38" s="5" t="str">
        <f>IFERROR(VLOOKUP(TRIM(C38),[2]!Table_Query_from_BetcoViews[[AlternateID]:[ItemDescr2]],5,FALSE),F38)</f>
        <v>SCREW</v>
      </c>
    </row>
    <row r="39" spans="2:8">
      <c r="B39" s="3">
        <v>61</v>
      </c>
      <c r="C39" s="3">
        <v>409164</v>
      </c>
      <c r="D39" s="5" t="str">
        <f>IF(ISNA(VLOOKUP(C39,[1]Sheet2!$F$2:$I$17496,4,FALSE))=TRUE,(C39),(LEFT(VLOOKUP(C39,[1]Sheet2!$F$2:$I$17496,4,FALSE),6)))</f>
        <v>E82774</v>
      </c>
      <c r="F39" s="2" t="s">
        <v>34</v>
      </c>
      <c r="H39" s="5" t="str">
        <f>IFERROR(VLOOKUP(TRIM(C39),[2]!Table_Query_from_BetcoViews[[AlternateID]:[ItemDescr2]],5,FALSE),F39)</f>
        <v>Lock Washer, M6 Zinc</v>
      </c>
    </row>
    <row r="40" spans="2:8">
      <c r="B40" s="3">
        <v>62</v>
      </c>
      <c r="C40" s="3">
        <v>408802</v>
      </c>
      <c r="D40" s="5" t="str">
        <f>IF(ISNA(VLOOKUP(C40,[1]Sheet2!$F$2:$I$17496,4,FALSE))=TRUE,(C40),(LEFT(VLOOKUP(C40,[1]Sheet2!$F$2:$I$17496,4,FALSE),6)))</f>
        <v>E20342</v>
      </c>
      <c r="F40" s="2" t="s">
        <v>35</v>
      </c>
      <c r="H40" s="5" t="str">
        <f>IFERROR(VLOOKUP(TRIM(C40),[2]!Table_Query_from_BetcoViews[[AlternateID]:[ItemDescr2]],5,FALSE),F40)</f>
        <v>Soc Hd Cap Screw M6x40 Zinc</v>
      </c>
    </row>
    <row r="41" spans="2:8">
      <c r="B41" s="3">
        <v>68</v>
      </c>
      <c r="C41" s="3">
        <v>206682</v>
      </c>
      <c r="D41" s="5">
        <f>IF(ISNA(VLOOKUP(C41,[1]Sheet2!$F$2:$I$17496,4,FALSE))=TRUE,(C41),(LEFT(VLOOKUP(C41,[1]Sheet2!$F$2:$I$17496,4,FALSE),6)))</f>
        <v>206682</v>
      </c>
      <c r="E41" s="3">
        <v>1</v>
      </c>
      <c r="F41" s="4" t="s">
        <v>36</v>
      </c>
      <c r="H41" s="5" t="str">
        <f>IFERROR(VLOOKUP(TRIM(C41),[2]!Table_Query_from_BetcoViews[[AlternateID]:[ItemDescr2]],5,FALSE),F41)</f>
        <v>REINFORCEMENT</v>
      </c>
    </row>
    <row r="42" spans="2:8">
      <c r="B42" s="3">
        <v>69</v>
      </c>
      <c r="C42" s="3">
        <v>409085</v>
      </c>
      <c r="D42" s="5" t="str">
        <f>IF(ISNA(VLOOKUP(C42,[1]Sheet2!$F$2:$I$17496,4,FALSE))=TRUE,(C42),(LEFT(VLOOKUP(C42,[1]Sheet2!$F$2:$I$17496,4,FALSE),6)))</f>
        <v>E81709</v>
      </c>
      <c r="F42" s="2" t="s">
        <v>37</v>
      </c>
      <c r="H42" s="5" t="str">
        <f>IFERROR(VLOOKUP(TRIM(C42),[2]!Table_Query_from_BetcoViews[[AlternateID]:[ItemDescr2]],5,FALSE),F42)</f>
        <v>Nyloc Hex Nut, M8 Zinc</v>
      </c>
    </row>
    <row r="43" spans="2:8">
      <c r="B43" s="3">
        <v>70</v>
      </c>
      <c r="C43" s="3">
        <v>409179</v>
      </c>
      <c r="D43" s="5" t="str">
        <f>IF(ISNA(VLOOKUP(C43,[1]Sheet2!$F$2:$I$17496,4,FALSE))=TRUE,(C43),(LEFT(VLOOKUP(C43,[1]Sheet2!$F$2:$I$17496,4,FALSE),6)))</f>
        <v>E83404</v>
      </c>
      <c r="F43" s="2" t="s">
        <v>33</v>
      </c>
      <c r="H43" s="5" t="str">
        <f>IFERROR(VLOOKUP(TRIM(C43),[2]!Table_Query_from_BetcoViews[[AlternateID]:[ItemDescr2]],5,FALSE),F43)</f>
        <v>Flat Washer M9x24x2.5 Zinc</v>
      </c>
    </row>
    <row r="44" spans="2:8">
      <c r="B44" s="3">
        <v>71</v>
      </c>
      <c r="C44" s="3">
        <v>408674</v>
      </c>
      <c r="D44" s="5" t="str">
        <f>IF(ISNA(VLOOKUP(C44,[1]Sheet2!$F$2:$I$17496,4,FALSE))=TRUE,(C44),(LEFT(VLOOKUP(C44,[1]Sheet2!$F$2:$I$17496,4,FALSE),6)))</f>
        <v>E83833</v>
      </c>
      <c r="F44" s="2" t="s">
        <v>35</v>
      </c>
      <c r="H44" s="5" t="str">
        <f>IFERROR(VLOOKUP(TRIM(C44),[2]!Table_Query_from_BetcoViews[[AlternateID]:[ItemDescr2]],5,FALSE),F44)</f>
        <v>Hex Bolt M8x25 Zinc</v>
      </c>
    </row>
    <row r="45" spans="2:8">
      <c r="B45" s="3">
        <v>72</v>
      </c>
      <c r="C45" s="3">
        <v>206683</v>
      </c>
      <c r="D45" s="5">
        <f>IF(ISNA(VLOOKUP(C45,[1]Sheet2!$F$2:$I$17496,4,FALSE))=TRUE,(C45),(LEFT(VLOOKUP(C45,[1]Sheet2!$F$2:$I$17496,4,FALSE),6)))</f>
        <v>206683</v>
      </c>
      <c r="E45" s="3">
        <v>1</v>
      </c>
      <c r="F45" s="4" t="s">
        <v>24</v>
      </c>
      <c r="H45" s="5" t="str">
        <f>IFERROR(VLOOKUP(TRIM(C45),[2]!Table_Query_from_BetcoViews[[AlternateID]:[ItemDescr2]],5,FALSE),F45)</f>
        <v>SUPPORT</v>
      </c>
    </row>
    <row r="46" spans="2:8">
      <c r="B46" s="3">
        <v>73</v>
      </c>
      <c r="C46" s="3">
        <v>206680</v>
      </c>
      <c r="D46" s="5">
        <f>IF(ISNA(VLOOKUP(C46,[1]Sheet2!$F$2:$I$17496,4,FALSE))=TRUE,(C46),(LEFT(VLOOKUP(C46,[1]Sheet2!$F$2:$I$17496,4,FALSE),6)))</f>
        <v>206680</v>
      </c>
      <c r="E46" s="3">
        <v>1</v>
      </c>
      <c r="F46" s="4" t="s">
        <v>38</v>
      </c>
      <c r="H46" s="5" t="str">
        <f>IFERROR(VLOOKUP(TRIM(C46),[2]!Table_Query_from_BetcoViews[[AlternateID]:[ItemDescr2]],5,FALSE),F46)</f>
        <v>PIN</v>
      </c>
    </row>
    <row r="47" spans="2:8">
      <c r="B47" s="3">
        <v>74</v>
      </c>
      <c r="C47" s="3">
        <v>407732</v>
      </c>
      <c r="D47" s="5" t="str">
        <f>IF(ISNA(VLOOKUP(C47,[1]Sheet2!$F$2:$I$17496,4,FALSE))=TRUE,(C47),(LEFT(VLOOKUP(C47,[1]Sheet2!$F$2:$I$17496,4,FALSE),6)))</f>
        <v>E81940</v>
      </c>
      <c r="F47" s="2" t="s">
        <v>39</v>
      </c>
      <c r="H47" s="5" t="str">
        <f>IFERROR(VLOOKUP(TRIM(C47),[2]!Table_Query_from_BetcoViews[[AlternateID]:[ItemDescr2]],5,FALSE),F47)</f>
        <v>Motor, Rider Scrubber, 600W</v>
      </c>
    </row>
    <row r="48" spans="2:8">
      <c r="B48" s="2" t="s">
        <v>40</v>
      </c>
      <c r="C48" s="3">
        <v>407781</v>
      </c>
      <c r="D48" s="5" t="str">
        <f>IF(ISNA(VLOOKUP(C48,[1]Sheet2!$F$2:$I$17496,4,FALSE))=TRUE,(C48),(LEFT(VLOOKUP(C48,[1]Sheet2!$F$2:$I$17496,4,FALSE),6)))</f>
        <v>E81482</v>
      </c>
      <c r="F48" s="2" t="s">
        <v>39</v>
      </c>
      <c r="H48" s="5" t="str">
        <f>IFERROR(VLOOKUP(TRIM(C48),[2]!Table_Query_from_BetcoViews[[AlternateID]:[ItemDescr2]],5,FALSE),F48)</f>
        <v>Motor, Traction 36V 450W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8"/>
  <sheetViews>
    <sheetView tabSelected="1" zoomScaleNormal="100" workbookViewId="0">
      <selection activeCell="E3" sqref="E3:E48"/>
    </sheetView>
  </sheetViews>
  <sheetFormatPr defaultRowHeight="14.25" customHeight="1"/>
  <cols>
    <col min="1" max="1" width="15" customWidth="1"/>
    <col min="2" max="2" width="9.140625" style="6"/>
    <col min="3" max="3" width="9.5703125" bestFit="1" customWidth="1"/>
    <col min="4" max="4" width="8.7109375" style="6" customWidth="1"/>
    <col min="5" max="5" width="40.5703125" customWidth="1"/>
  </cols>
  <sheetData>
    <row r="2" spans="2:5" ht="14.25" customHeight="1">
      <c r="B2" s="7" t="s">
        <v>79</v>
      </c>
      <c r="C2" s="12" t="s">
        <v>78</v>
      </c>
      <c r="D2" s="7" t="s">
        <v>77</v>
      </c>
      <c r="E2" s="8" t="s">
        <v>2</v>
      </c>
    </row>
    <row r="3" spans="2:5" ht="14.25" customHeight="1">
      <c r="B3" s="9" t="s">
        <v>3</v>
      </c>
      <c r="C3" s="11" t="s">
        <v>41</v>
      </c>
      <c r="D3" s="9">
        <v>1</v>
      </c>
      <c r="E3" s="10" t="s">
        <v>80</v>
      </c>
    </row>
    <row r="4" spans="2:5" ht="14.25" customHeight="1">
      <c r="B4" s="9" t="s">
        <v>5</v>
      </c>
      <c r="C4" s="11" t="s">
        <v>42</v>
      </c>
      <c r="D4" s="9">
        <v>1</v>
      </c>
      <c r="E4" s="10" t="s">
        <v>81</v>
      </c>
    </row>
    <row r="5" spans="2:5" ht="14.25" customHeight="1">
      <c r="B5" s="9" t="s">
        <v>6</v>
      </c>
      <c r="C5" s="11" t="s">
        <v>43</v>
      </c>
      <c r="D5" s="9">
        <v>1</v>
      </c>
      <c r="E5" s="10" t="s">
        <v>82</v>
      </c>
    </row>
    <row r="6" spans="2:5" ht="14.25" customHeight="1">
      <c r="B6" s="9" t="s">
        <v>8</v>
      </c>
      <c r="C6" s="11" t="s">
        <v>44</v>
      </c>
      <c r="D6" s="9">
        <v>1</v>
      </c>
      <c r="E6" s="10" t="s">
        <v>83</v>
      </c>
    </row>
    <row r="7" spans="2:5" ht="14.25" customHeight="1">
      <c r="B7" s="9" t="s">
        <v>10</v>
      </c>
      <c r="C7" s="11" t="s">
        <v>45</v>
      </c>
      <c r="D7" s="9">
        <v>2</v>
      </c>
      <c r="E7" s="10" t="s">
        <v>84</v>
      </c>
    </row>
    <row r="8" spans="2:5" ht="14.25" customHeight="1">
      <c r="B8" s="9" t="s">
        <v>12</v>
      </c>
      <c r="C8" s="11" t="s">
        <v>46</v>
      </c>
      <c r="D8" s="9">
        <v>2</v>
      </c>
      <c r="E8" s="10" t="s">
        <v>85</v>
      </c>
    </row>
    <row r="9" spans="2:5" ht="14.25" customHeight="1">
      <c r="B9" s="9" t="s">
        <v>14</v>
      </c>
      <c r="C9" s="11" t="s">
        <v>47</v>
      </c>
      <c r="D9" s="9">
        <v>4</v>
      </c>
      <c r="E9" s="10" t="s">
        <v>86</v>
      </c>
    </row>
    <row r="10" spans="2:5" ht="14.25" customHeight="1">
      <c r="B10" s="9" t="s">
        <v>16</v>
      </c>
      <c r="C10" s="11" t="s">
        <v>48</v>
      </c>
      <c r="D10" s="9">
        <v>2</v>
      </c>
      <c r="E10" s="10" t="s">
        <v>87</v>
      </c>
    </row>
    <row r="11" spans="2:5" ht="14.25" customHeight="1">
      <c r="B11" s="9">
        <v>10</v>
      </c>
      <c r="C11" s="11" t="s">
        <v>49</v>
      </c>
      <c r="D11" s="9">
        <v>1</v>
      </c>
      <c r="E11" s="10" t="s">
        <v>88</v>
      </c>
    </row>
    <row r="12" spans="2:5" ht="14.25" customHeight="1">
      <c r="B12" s="9" t="s">
        <v>18</v>
      </c>
      <c r="C12" s="11" t="s">
        <v>50</v>
      </c>
      <c r="D12" s="9">
        <v>1</v>
      </c>
      <c r="E12" s="10" t="s">
        <v>89</v>
      </c>
    </row>
    <row r="13" spans="2:5" ht="14.25" customHeight="1">
      <c r="B13" s="9">
        <v>11</v>
      </c>
      <c r="C13" s="11" t="s">
        <v>51</v>
      </c>
      <c r="D13" s="9">
        <v>2</v>
      </c>
      <c r="E13" s="10" t="s">
        <v>90</v>
      </c>
    </row>
    <row r="14" spans="2:5" ht="14.25" customHeight="1">
      <c r="B14" s="9">
        <v>12</v>
      </c>
      <c r="C14" s="11" t="s">
        <v>52</v>
      </c>
      <c r="D14" s="9">
        <v>2</v>
      </c>
      <c r="E14" s="10" t="s">
        <v>91</v>
      </c>
    </row>
    <row r="15" spans="2:5" ht="14.25" customHeight="1">
      <c r="B15" s="9">
        <v>13</v>
      </c>
      <c r="C15" s="11" t="s">
        <v>53</v>
      </c>
      <c r="D15" s="9">
        <v>1</v>
      </c>
      <c r="E15" s="10" t="s">
        <v>92</v>
      </c>
    </row>
    <row r="16" spans="2:5" ht="14.25" customHeight="1">
      <c r="B16" s="9" t="s">
        <v>22</v>
      </c>
      <c r="C16" s="11" t="s">
        <v>54</v>
      </c>
      <c r="D16" s="9">
        <v>1</v>
      </c>
      <c r="E16" s="10" t="s">
        <v>93</v>
      </c>
    </row>
    <row r="17" spans="2:5" ht="14.25" customHeight="1">
      <c r="B17" s="9">
        <v>14</v>
      </c>
      <c r="C17" s="13">
        <v>209371</v>
      </c>
      <c r="D17" s="9">
        <v>1</v>
      </c>
      <c r="E17" s="10" t="s">
        <v>23</v>
      </c>
    </row>
    <row r="18" spans="2:5" ht="14.25" customHeight="1">
      <c r="B18" s="9">
        <v>16</v>
      </c>
      <c r="C18" s="11" t="s">
        <v>55</v>
      </c>
      <c r="D18" s="9">
        <v>1</v>
      </c>
      <c r="E18" s="10" t="s">
        <v>82</v>
      </c>
    </row>
    <row r="19" spans="2:5" ht="14.25" customHeight="1">
      <c r="B19" s="9">
        <v>17</v>
      </c>
      <c r="C19" s="11" t="s">
        <v>56</v>
      </c>
      <c r="D19" s="9">
        <v>1</v>
      </c>
      <c r="E19" s="10" t="s">
        <v>94</v>
      </c>
    </row>
    <row r="20" spans="2:5" ht="14.25" customHeight="1">
      <c r="B20" s="9">
        <v>18</v>
      </c>
      <c r="C20" s="11" t="s">
        <v>57</v>
      </c>
      <c r="D20" s="9">
        <v>1</v>
      </c>
      <c r="E20" s="10" t="s">
        <v>95</v>
      </c>
    </row>
    <row r="21" spans="2:5" ht="14.25" customHeight="1">
      <c r="B21" s="9">
        <v>33</v>
      </c>
      <c r="C21" s="11" t="s">
        <v>58</v>
      </c>
      <c r="D21" s="9">
        <v>2</v>
      </c>
      <c r="E21" s="10" t="s">
        <v>96</v>
      </c>
    </row>
    <row r="22" spans="2:5" ht="14.25" customHeight="1">
      <c r="B22" s="9" t="s">
        <v>26</v>
      </c>
      <c r="C22" s="11" t="s">
        <v>59</v>
      </c>
      <c r="D22" s="9">
        <v>2</v>
      </c>
      <c r="E22" s="10" t="s">
        <v>96</v>
      </c>
    </row>
    <row r="23" spans="2:5" ht="14.25" customHeight="1">
      <c r="B23" s="9">
        <v>34</v>
      </c>
      <c r="C23" s="11" t="s">
        <v>60</v>
      </c>
      <c r="D23" s="9">
        <v>4</v>
      </c>
      <c r="E23" s="10" t="s">
        <v>97</v>
      </c>
    </row>
    <row r="24" spans="2:5" ht="14.25" customHeight="1">
      <c r="B24" s="9" t="s">
        <v>28</v>
      </c>
      <c r="C24" s="13">
        <v>409419</v>
      </c>
      <c r="D24" s="9">
        <v>4</v>
      </c>
      <c r="E24" s="10" t="s">
        <v>27</v>
      </c>
    </row>
    <row r="25" spans="2:5" ht="14.25" customHeight="1">
      <c r="B25" s="9">
        <v>35</v>
      </c>
      <c r="C25" s="13">
        <v>409744</v>
      </c>
      <c r="D25" s="9">
        <v>1</v>
      </c>
      <c r="E25" s="10" t="s">
        <v>29</v>
      </c>
    </row>
    <row r="26" spans="2:5" ht="14.25" customHeight="1">
      <c r="B26" s="9">
        <v>36</v>
      </c>
      <c r="C26" s="11" t="s">
        <v>61</v>
      </c>
      <c r="D26" s="9">
        <v>2</v>
      </c>
      <c r="E26" s="10" t="s">
        <v>98</v>
      </c>
    </row>
    <row r="27" spans="2:5" ht="14.25" customHeight="1">
      <c r="B27" s="9">
        <v>37</v>
      </c>
      <c r="C27" s="11" t="s">
        <v>62</v>
      </c>
      <c r="D27" s="9">
        <v>1</v>
      </c>
      <c r="E27" s="10" t="s">
        <v>99</v>
      </c>
    </row>
    <row r="28" spans="2:5" ht="14.25" customHeight="1">
      <c r="B28" s="9">
        <v>38</v>
      </c>
      <c r="C28" s="13">
        <v>202447</v>
      </c>
      <c r="D28" s="9">
        <v>1</v>
      </c>
      <c r="E28" s="10" t="s">
        <v>9</v>
      </c>
    </row>
    <row r="29" spans="2:5" ht="14.25" customHeight="1">
      <c r="B29" s="9">
        <v>39</v>
      </c>
      <c r="C29" s="11" t="s">
        <v>63</v>
      </c>
      <c r="D29" s="9">
        <v>1</v>
      </c>
      <c r="E29" s="10" t="s">
        <v>100</v>
      </c>
    </row>
    <row r="30" spans="2:5" ht="14.25" customHeight="1">
      <c r="B30" s="9">
        <v>40</v>
      </c>
      <c r="C30" s="11" t="s">
        <v>64</v>
      </c>
      <c r="D30" s="9">
        <v>1</v>
      </c>
      <c r="E30" s="10" t="s">
        <v>101</v>
      </c>
    </row>
    <row r="31" spans="2:5" ht="14.25" customHeight="1">
      <c r="B31" s="9">
        <v>50</v>
      </c>
      <c r="C31" s="11" t="s">
        <v>65</v>
      </c>
      <c r="D31" s="9"/>
      <c r="E31" s="10" t="s">
        <v>102</v>
      </c>
    </row>
    <row r="32" spans="2:5" ht="14.25" customHeight="1">
      <c r="B32" s="9">
        <v>51</v>
      </c>
      <c r="C32" s="11" t="s">
        <v>66</v>
      </c>
      <c r="D32" s="9"/>
      <c r="E32" s="10" t="s">
        <v>103</v>
      </c>
    </row>
    <row r="33" spans="2:5" ht="14.25" customHeight="1">
      <c r="B33" s="9">
        <v>52</v>
      </c>
      <c r="C33" s="11" t="s">
        <v>67</v>
      </c>
      <c r="D33" s="9"/>
      <c r="E33" s="10" t="s">
        <v>104</v>
      </c>
    </row>
    <row r="34" spans="2:5" ht="14.25" customHeight="1">
      <c r="B34" s="9">
        <v>55</v>
      </c>
      <c r="C34" s="11" t="s">
        <v>68</v>
      </c>
      <c r="D34" s="9"/>
      <c r="E34" s="10" t="s">
        <v>105</v>
      </c>
    </row>
    <row r="35" spans="2:5" ht="14.25" customHeight="1">
      <c r="B35" s="9">
        <v>56</v>
      </c>
      <c r="C35" s="11" t="s">
        <v>69</v>
      </c>
      <c r="D35" s="9"/>
      <c r="E35" s="10" t="s">
        <v>106</v>
      </c>
    </row>
    <row r="36" spans="2:5" ht="14.25" customHeight="1">
      <c r="B36" s="9">
        <v>57</v>
      </c>
      <c r="C36" s="11" t="s">
        <v>70</v>
      </c>
      <c r="D36" s="9"/>
      <c r="E36" s="10" t="s">
        <v>107</v>
      </c>
    </row>
    <row r="37" spans="2:5" ht="14.25" customHeight="1">
      <c r="B37" s="9">
        <v>59</v>
      </c>
      <c r="C37" s="13">
        <v>408826</v>
      </c>
      <c r="D37" s="9"/>
      <c r="E37" s="10" t="s">
        <v>35</v>
      </c>
    </row>
    <row r="38" spans="2:5" ht="14.25" customHeight="1">
      <c r="B38" s="9">
        <v>60</v>
      </c>
      <c r="C38" s="13">
        <v>408672</v>
      </c>
      <c r="D38" s="9"/>
      <c r="E38" s="10" t="s">
        <v>35</v>
      </c>
    </row>
    <row r="39" spans="2:5" ht="14.25" customHeight="1">
      <c r="B39" s="9">
        <v>61</v>
      </c>
      <c r="C39" s="11" t="s">
        <v>71</v>
      </c>
      <c r="D39" s="9"/>
      <c r="E39" s="10" t="s">
        <v>108</v>
      </c>
    </row>
    <row r="40" spans="2:5" ht="14.25" customHeight="1">
      <c r="B40" s="9">
        <v>62</v>
      </c>
      <c r="C40" s="11" t="s">
        <v>72</v>
      </c>
      <c r="D40" s="9"/>
      <c r="E40" s="10" t="s">
        <v>109</v>
      </c>
    </row>
    <row r="41" spans="2:5" ht="14.25" customHeight="1">
      <c r="B41" s="9">
        <v>68</v>
      </c>
      <c r="C41" s="13">
        <v>206682</v>
      </c>
      <c r="D41" s="9">
        <v>1</v>
      </c>
      <c r="E41" s="10" t="s">
        <v>36</v>
      </c>
    </row>
    <row r="42" spans="2:5" ht="14.25" customHeight="1">
      <c r="B42" s="9">
        <v>69</v>
      </c>
      <c r="C42" s="11" t="s">
        <v>73</v>
      </c>
      <c r="D42" s="9"/>
      <c r="E42" s="10" t="s">
        <v>110</v>
      </c>
    </row>
    <row r="43" spans="2:5" ht="14.25" customHeight="1">
      <c r="B43" s="9">
        <v>70</v>
      </c>
      <c r="C43" s="11" t="s">
        <v>74</v>
      </c>
      <c r="D43" s="9"/>
      <c r="E43" s="10" t="s">
        <v>111</v>
      </c>
    </row>
    <row r="44" spans="2:5" ht="14.25" customHeight="1">
      <c r="B44" s="9">
        <v>71</v>
      </c>
      <c r="C44" s="11" t="s">
        <v>68</v>
      </c>
      <c r="D44" s="9"/>
      <c r="E44" s="10" t="s">
        <v>105</v>
      </c>
    </row>
    <row r="45" spans="2:5" ht="14.25" customHeight="1">
      <c r="B45" s="9">
        <v>72</v>
      </c>
      <c r="C45" s="13">
        <v>206683</v>
      </c>
      <c r="D45" s="9">
        <v>1</v>
      </c>
      <c r="E45" s="10" t="s">
        <v>24</v>
      </c>
    </row>
    <row r="46" spans="2:5" ht="14.25" customHeight="1">
      <c r="B46" s="9">
        <v>73</v>
      </c>
      <c r="C46" s="13">
        <v>206680</v>
      </c>
      <c r="D46" s="9">
        <v>1</v>
      </c>
      <c r="E46" s="10" t="s">
        <v>38</v>
      </c>
    </row>
    <row r="47" spans="2:5" ht="14.25" customHeight="1">
      <c r="B47" s="9">
        <v>74</v>
      </c>
      <c r="C47" s="11" t="s">
        <v>75</v>
      </c>
      <c r="D47" s="9"/>
      <c r="E47" s="10" t="s">
        <v>112</v>
      </c>
    </row>
    <row r="48" spans="2:5" ht="14.25" customHeight="1">
      <c r="B48" s="9" t="s">
        <v>40</v>
      </c>
      <c r="C48" s="11" t="s">
        <v>76</v>
      </c>
      <c r="D48" s="9"/>
      <c r="E48" s="10" t="s">
        <v>113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4F33FA-DF03-4791-9F8B-B9D336EBEC56}"/>
</file>

<file path=customXml/itemProps2.xml><?xml version="1.0" encoding="utf-8"?>
<ds:datastoreItem xmlns:ds="http://schemas.openxmlformats.org/officeDocument/2006/customXml" ds:itemID="{1D6D5ADD-07FF-4739-8FCD-0EA9C8772196}"/>
</file>

<file path=customXml/itemProps3.xml><?xml version="1.0" encoding="utf-8"?>
<ds:datastoreItem xmlns:ds="http://schemas.openxmlformats.org/officeDocument/2006/customXml" ds:itemID="{BDD4A9EE-6079-47E8-820E-B59E2FAA2D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2010-08-06T18:35:44Z</cp:lastPrinted>
  <dcterms:created xsi:type="dcterms:W3CDTF">2010-07-27T19:48:20Z</dcterms:created>
  <dcterms:modified xsi:type="dcterms:W3CDTF">2010-08-06T18:35:53Z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